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anZ/Documents/Leanz/WIA expert/WIA kennisbank/ERD/"/>
    </mc:Choice>
  </mc:AlternateContent>
  <xr:revisionPtr revIDLastSave="0" documentId="13_ncr:1_{B003145E-AA42-694E-88BC-5557B2BEC8D9}" xr6:coauthVersionLast="47" xr6:coauthVersionMax="47" xr10:uidLastSave="{00000000-0000-0000-0000-000000000000}"/>
  <bookViews>
    <workbookView xWindow="11080" yWindow="500" windowWidth="32900" windowHeight="28300" xr2:uid="{0CEF0453-755C-B44E-BAEC-15FE3B5FF87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2" i="1" l="1"/>
  <c r="C15" i="1" s="1"/>
  <c r="B15" i="1"/>
  <c r="B11" i="1"/>
  <c r="B16" i="1" l="1"/>
  <c r="B13" i="1"/>
  <c r="C16" i="1" s="1"/>
  <c r="C17" i="1" s="1"/>
  <c r="C20" i="1" s="1"/>
</calcChain>
</file>

<file path=xl/sharedStrings.xml><?xml version="1.0" encoding="utf-8"?>
<sst xmlns="http://schemas.openxmlformats.org/spreadsheetml/2006/main" count="21" uniqueCount="21">
  <si>
    <t>© de WIA expert - Nicoline van Klaveren</t>
  </si>
  <si>
    <t>aan deze berekening kunnen geen rechten worden ontleend</t>
  </si>
  <si>
    <t>Overzicht kosten 10 jaar</t>
  </si>
  <si>
    <t>Betreft (ex-)werknemer:</t>
  </si>
  <si>
    <t>WIA maandloon:</t>
  </si>
  <si>
    <t xml:space="preserve">Ingang WIA uitkering: </t>
  </si>
  <si>
    <t>Eind LGU:</t>
  </si>
  <si>
    <t xml:space="preserve">Einde toerekenen: </t>
  </si>
  <si>
    <t>AO %</t>
  </si>
  <si>
    <t>Aantal maanden LGU</t>
  </si>
  <si>
    <t>Bedrag VVU</t>
  </si>
  <si>
    <t>Aantal maanden tot einde toerekenen</t>
  </si>
  <si>
    <t>Totale kosten 10 jaar</t>
  </si>
  <si>
    <t>Wees verstandig en zet in op re-integratie zodat de kosten worden verminderd. Als iemand zelf een bepaald bedrag verdient, wordt 70% van de inkomsten in mindering gebracht op de WIA uitkering</t>
  </si>
  <si>
    <t>Kosten* tot</t>
  </si>
  <si>
    <t>Kosten** tot</t>
  </si>
  <si>
    <t>* kosten van ingang WIA tot en met einde LGU periode</t>
  </si>
  <si>
    <t>** kosten van einde LGU periode tot einde toerekenen</t>
  </si>
  <si>
    <t xml:space="preserve">Dit betaal je per maand in 120 termijnen van gemiddeld </t>
  </si>
  <si>
    <t>Wettelijk minimumloon:</t>
  </si>
  <si>
    <t>Nicoline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</si>
</sst>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&quot;€&quot;\ #,##0.00"/>
  </numFmts>
  <fonts count="17" x14ac:knownFonts="1">
    <font>
      <sz val="12"/>
      <color theme="1"/>
      <name val="Calibri"/>
      <family val="2"/>
      <scheme val="minor"/>
    </font>
    <font>
      <sz val="20"/>
      <color theme="1"/>
      <name val="Verdana"/>
      <family val="2"/>
    </font>
    <font>
      <i/>
      <sz val="20"/>
      <color theme="1"/>
      <name val="Verdana"/>
      <family val="2"/>
    </font>
    <font>
      <sz val="14"/>
      <color theme="1"/>
      <name val="Verdana"/>
      <family val="2"/>
    </font>
    <font>
      <sz val="10"/>
      <color theme="1"/>
      <name val="Verdana"/>
      <family val="2"/>
    </font>
    <font>
      <b/>
      <sz val="36"/>
      <color theme="1"/>
      <name val="Fredoka One"/>
    </font>
    <font>
      <b/>
      <sz val="20"/>
      <color theme="4"/>
      <name val="Verdana"/>
      <family val="2"/>
    </font>
    <font>
      <sz val="16"/>
      <color theme="1"/>
      <name val="Verdana"/>
      <family val="2"/>
    </font>
    <font>
      <i/>
      <sz val="9"/>
      <color rgb="FFFF0000"/>
      <name val="Verdana"/>
      <family val="2"/>
    </font>
    <font>
      <sz val="12"/>
      <color theme="1"/>
      <name val="Verdana"/>
      <family val="2"/>
    </font>
    <font>
      <sz val="20"/>
      <color rgb="FFFF0000"/>
      <name val="Verdana"/>
      <family val="2"/>
    </font>
    <font>
      <i/>
      <sz val="20"/>
      <color rgb="FFD2E6F1"/>
      <name val="Verdana"/>
      <family val="2"/>
    </font>
    <font>
      <b/>
      <sz val="24"/>
      <color theme="4"/>
      <name val="Verdana"/>
      <family val="2"/>
    </font>
    <font>
      <b/>
      <sz val="24"/>
      <color rgb="FFFF0000"/>
      <name val="Verdana"/>
      <family val="2"/>
    </font>
    <font>
      <sz val="18"/>
      <color rgb="FFFF0000"/>
      <name val="Verdana"/>
      <family val="2"/>
    </font>
    <font>
      <b/>
      <i/>
      <sz val="20"/>
      <color rgb="FF006AB3"/>
      <name val="Verdana"/>
      <family val="2"/>
    </font>
    <font>
      <i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2E6F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left" vertical="center" wrapText="1"/>
    </xf>
    <xf numFmtId="14" fontId="1" fillId="2" borderId="0" xfId="0" applyNumberFormat="1" applyFont="1" applyFill="1" applyProtection="1">
      <protection locked="0"/>
    </xf>
    <xf numFmtId="9" fontId="1" fillId="2" borderId="0" xfId="0" applyNumberFormat="1" applyFont="1" applyFill="1" applyProtection="1">
      <protection locked="0"/>
    </xf>
    <xf numFmtId="44" fontId="1" fillId="2" borderId="0" xfId="0" applyNumberFormat="1" applyFont="1" applyFill="1" applyProtection="1">
      <protection locked="0"/>
    </xf>
    <xf numFmtId="0" fontId="11" fillId="2" borderId="0" xfId="0" applyFont="1" applyFill="1"/>
    <xf numFmtId="44" fontId="11" fillId="2" borderId="0" xfId="0" applyNumberFormat="1" applyFont="1" applyFill="1"/>
    <xf numFmtId="14" fontId="1" fillId="2" borderId="0" xfId="0" applyNumberFormat="1" applyFont="1" applyFill="1" applyProtection="1">
      <protection hidden="1"/>
    </xf>
    <xf numFmtId="164" fontId="6" fillId="2" borderId="0" xfId="0" applyNumberFormat="1" applyFont="1" applyFill="1" applyAlignment="1" applyProtection="1">
      <alignment horizontal="left" vertical="center" wrapText="1"/>
      <protection locked="0" hidden="1"/>
    </xf>
    <xf numFmtId="14" fontId="1" fillId="2" borderId="0" xfId="0" applyNumberFormat="1" applyFont="1" applyFill="1" applyAlignment="1" applyProtection="1">
      <alignment horizontal="left" vertical="center"/>
      <protection hidden="1"/>
    </xf>
    <xf numFmtId="44" fontId="10" fillId="2" borderId="0" xfId="0" applyNumberFormat="1" applyFont="1" applyFill="1" applyAlignment="1" applyProtection="1">
      <alignment horizontal="left" vertical="center"/>
      <protection hidden="1"/>
    </xf>
    <xf numFmtId="164" fontId="12" fillId="2" borderId="0" xfId="0" applyNumberFormat="1" applyFont="1" applyFill="1" applyAlignment="1" applyProtection="1">
      <alignment horizontal="left" vertical="center" wrapText="1"/>
      <protection locked="0" hidden="1"/>
    </xf>
    <xf numFmtId="0" fontId="1" fillId="2" borderId="0" xfId="0" applyFont="1" applyFill="1" applyProtection="1">
      <protection hidden="1"/>
    </xf>
    <xf numFmtId="44" fontId="13" fillId="2" borderId="0" xfId="0" applyNumberFormat="1" applyFont="1" applyFill="1" applyProtection="1">
      <protection hidden="1"/>
    </xf>
    <xf numFmtId="44" fontId="10" fillId="2" borderId="0" xfId="0" applyNumberFormat="1" applyFont="1" applyFill="1" applyProtection="1">
      <protection hidden="1"/>
    </xf>
    <xf numFmtId="0" fontId="5" fillId="2" borderId="0" xfId="0" applyFont="1" applyFill="1" applyAlignment="1">
      <alignment horizontal="center" vertical="center" wrapText="1"/>
    </xf>
    <xf numFmtId="44" fontId="16" fillId="2" borderId="1" xfId="0" applyNumberFormat="1" applyFont="1" applyFill="1" applyBorder="1"/>
    <xf numFmtId="0" fontId="5" fillId="2" borderId="0" xfId="0" applyFont="1" applyFill="1" applyAlignment="1">
      <alignment wrapText="1"/>
    </xf>
    <xf numFmtId="44" fontId="3" fillId="2" borderId="2" xfId="0" applyNumberFormat="1" applyFont="1" applyFill="1" applyBorder="1"/>
    <xf numFmtId="44" fontId="3" fillId="2" borderId="0" xfId="0" applyNumberFormat="1" applyFont="1" applyFill="1"/>
    <xf numFmtId="0" fontId="4" fillId="2" borderId="0" xfId="0" applyFont="1" applyFill="1" applyAlignment="1">
      <alignment horizontal="center" wrapText="1"/>
    </xf>
    <xf numFmtId="0" fontId="14" fillId="2" borderId="0" xfId="0" applyFont="1" applyFill="1" applyAlignment="1" applyProtection="1">
      <alignment horizontal="left" wrapText="1"/>
      <protection hidden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 wrapText="1"/>
      <protection locked="0"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6AB3"/>
      <color rgb="FFD2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03D4-5146-CB48-909F-903DC7CBE5F4}">
  <dimension ref="A1:C24"/>
  <sheetViews>
    <sheetView showGridLines="0" tabSelected="1" zoomScale="150" zoomScaleNormal="150" workbookViewId="0">
      <selection activeCell="B5" sqref="B5:C5"/>
    </sheetView>
  </sheetViews>
  <sheetFormatPr baseColWidth="10" defaultRowHeight="25" x14ac:dyDescent="0.25"/>
  <cols>
    <col min="1" max="1" width="51.1640625" style="1" customWidth="1"/>
    <col min="2" max="2" width="36.5" style="3" customWidth="1"/>
    <col min="3" max="3" width="38.6640625" style="3" customWidth="1"/>
    <col min="4" max="16384" width="10.83203125" style="3"/>
  </cols>
  <sheetData>
    <row r="1" spans="1:3" ht="46" thickBot="1" x14ac:dyDescent="0.3">
      <c r="A1" s="30" t="s">
        <v>2</v>
      </c>
      <c r="B1" s="30"/>
      <c r="C1" s="30"/>
    </row>
    <row r="2" spans="1:3" ht="23" customHeight="1" x14ac:dyDescent="0.25">
      <c r="A2" s="22"/>
      <c r="B2" s="22"/>
      <c r="C2" s="23" t="s">
        <v>19</v>
      </c>
    </row>
    <row r="3" spans="1:3" ht="28" customHeight="1" thickBot="1" x14ac:dyDescent="0.5">
      <c r="A3" s="24"/>
      <c r="C3" s="25">
        <v>2069.4</v>
      </c>
    </row>
    <row r="4" spans="1:3" ht="25" customHeight="1" x14ac:dyDescent="0.45">
      <c r="A4" s="24"/>
      <c r="C4" s="26"/>
    </row>
    <row r="5" spans="1:3" ht="26" x14ac:dyDescent="0.25">
      <c r="A5" s="2" t="s">
        <v>3</v>
      </c>
      <c r="B5" s="31" t="s">
        <v>20</v>
      </c>
      <c r="C5" s="31"/>
    </row>
    <row r="6" spans="1:3" x14ac:dyDescent="0.25">
      <c r="A6" s="2"/>
      <c r="B6" s="7"/>
    </row>
    <row r="7" spans="1:3" ht="26" x14ac:dyDescent="0.25">
      <c r="A7" s="8" t="s">
        <v>5</v>
      </c>
      <c r="B7" s="9">
        <v>44987</v>
      </c>
    </row>
    <row r="8" spans="1:3" ht="26" x14ac:dyDescent="0.25">
      <c r="A8" s="8" t="s">
        <v>6</v>
      </c>
      <c r="B8" s="9">
        <v>45714</v>
      </c>
    </row>
    <row r="9" spans="1:3" ht="26" x14ac:dyDescent="0.25">
      <c r="A9" s="8" t="s">
        <v>8</v>
      </c>
      <c r="B9" s="10">
        <v>0.49559999999999998</v>
      </c>
    </row>
    <row r="10" spans="1:3" ht="26" x14ac:dyDescent="0.25">
      <c r="A10" s="8" t="s">
        <v>4</v>
      </c>
      <c r="B10" s="11">
        <v>2067.3000000000002</v>
      </c>
    </row>
    <row r="11" spans="1:3" ht="26" x14ac:dyDescent="0.25">
      <c r="A11" s="1" t="s">
        <v>7</v>
      </c>
      <c r="B11" s="14">
        <f>DATE(YEAR(B7)+10,MONTH(B7),DAY(B7))</f>
        <v>48640</v>
      </c>
    </row>
    <row r="12" spans="1:3" s="4" customFormat="1" x14ac:dyDescent="0.25">
      <c r="A12" s="12" t="s">
        <v>9</v>
      </c>
      <c r="B12" s="12">
        <f>DATEDIF(B7,B8,"m")</f>
        <v>23</v>
      </c>
    </row>
    <row r="13" spans="1:3" s="4" customFormat="1" x14ac:dyDescent="0.25">
      <c r="A13" s="12" t="s">
        <v>11</v>
      </c>
      <c r="B13" s="12">
        <f>DATEDIF(B8,B11,"m")</f>
        <v>96</v>
      </c>
    </row>
    <row r="14" spans="1:3" x14ac:dyDescent="0.25">
      <c r="A14" s="12" t="s">
        <v>10</v>
      </c>
      <c r="B14" s="13">
        <f>IF(AND(B9&gt;=0.35, B9&lt;0.45), C3*0.28, IF(AND(B9&gt;=0.45, B9&lt;0.55), C3*0.35, IF(AND(B9&gt;=0.55, B9&lt;0.65), C3*0.42, IF(AND(B9&gt;=0.65, B9&lt;0.8), C3*0.5075, "Onjuist percentage"))))</f>
        <v>724.29</v>
      </c>
    </row>
    <row r="15" spans="1:3" ht="26" x14ac:dyDescent="0.25">
      <c r="A15" s="15" t="s">
        <v>14</v>
      </c>
      <c r="B15" s="16">
        <f>$B$8</f>
        <v>45714</v>
      </c>
      <c r="C15" s="17">
        <f>SUM(B12*B10)*1.17</f>
        <v>55631.042999999998</v>
      </c>
    </row>
    <row r="16" spans="1:3" ht="26" x14ac:dyDescent="0.25">
      <c r="A16" s="15" t="s">
        <v>15</v>
      </c>
      <c r="B16" s="16">
        <f>$B$11</f>
        <v>48640</v>
      </c>
      <c r="C16" s="17">
        <f>SUM(B13*B14)*1.17</f>
        <v>81352.252799999987</v>
      </c>
    </row>
    <row r="17" spans="1:3" ht="31" x14ac:dyDescent="0.3">
      <c r="A17" s="18" t="s">
        <v>12</v>
      </c>
      <c r="B17" s="19"/>
      <c r="C17" s="20">
        <f>SUM(C15+C16)</f>
        <v>136983.29579999999</v>
      </c>
    </row>
    <row r="18" spans="1:3" ht="30" customHeight="1" x14ac:dyDescent="0.3">
      <c r="A18" s="32" t="s">
        <v>16</v>
      </c>
      <c r="B18" s="32"/>
      <c r="C18" s="20"/>
    </row>
    <row r="19" spans="1:3" ht="21" customHeight="1" x14ac:dyDescent="0.25">
      <c r="A19" s="32" t="s">
        <v>17</v>
      </c>
      <c r="B19" s="32"/>
      <c r="C19" s="19"/>
    </row>
    <row r="20" spans="1:3" ht="34" customHeight="1" x14ac:dyDescent="0.25">
      <c r="A20" s="28" t="s">
        <v>18</v>
      </c>
      <c r="B20" s="28"/>
      <c r="C20" s="21">
        <f>SUM(C17/120)</f>
        <v>1141.5274649999999</v>
      </c>
    </row>
    <row r="21" spans="1:3" ht="81" customHeight="1" x14ac:dyDescent="0.25">
      <c r="A21" s="29" t="s">
        <v>13</v>
      </c>
      <c r="B21" s="29"/>
      <c r="C21" s="29"/>
    </row>
    <row r="22" spans="1:3" x14ac:dyDescent="0.25">
      <c r="A22" s="6" t="s">
        <v>1</v>
      </c>
    </row>
    <row r="23" spans="1:3" s="5" customFormat="1" ht="13" x14ac:dyDescent="0.15">
      <c r="A23" s="27" t="s">
        <v>0</v>
      </c>
      <c r="B23" s="27"/>
      <c r="C23" s="27"/>
    </row>
    <row r="24" spans="1:3" x14ac:dyDescent="0.25">
      <c r="A24" s="3"/>
    </row>
  </sheetData>
  <sheetProtection algorithmName="SHA-512" hashValue="JHFutIJF+USx9rz1SIY8ioC7wrN7jXg7sAABeeuEL16Gsiiv2V15ZQGktOymFJnLnqIg+0pDyijUSTcWG3raZA==" saltValue="siK3j9WQdJztc3RRDiN0Uw==" spinCount="100000" sheet="1" objects="1" scenarios="1"/>
  <mergeCells count="7">
    <mergeCell ref="A23:C23"/>
    <mergeCell ref="A20:B20"/>
    <mergeCell ref="A21:C21"/>
    <mergeCell ref="A1:C1"/>
    <mergeCell ref="B5:C5"/>
    <mergeCell ref="A18:B18"/>
    <mergeCell ref="A19:B19"/>
  </mergeCells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nicolineschoemaker@hotmail.com</dc:creator>
  <cp:lastModifiedBy>Nicoline van Klaveren</cp:lastModifiedBy>
  <dcterms:created xsi:type="dcterms:W3CDTF">2023-08-02T08:27:27Z</dcterms:created>
  <dcterms:modified xsi:type="dcterms:W3CDTF">2024-03-25T09:47:34Z</dcterms:modified>
</cp:coreProperties>
</file>